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ahoul.gaffar\Documents\DGT\"/>
    </mc:Choice>
  </mc:AlternateContent>
  <bookViews>
    <workbookView xWindow="0" yWindow="0" windowWidth="20490" windowHeight="8910"/>
  </bookViews>
  <sheets>
    <sheet name="Séries de données" sheetId="1" r:id="rId1"/>
    <sheet name="Graphique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9" i="1" l="1"/>
  <c r="I18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 l="1"/>
  <c r="G24" i="1" l="1"/>
  <c r="F24" i="1"/>
  <c r="E24" i="1"/>
  <c r="D24" i="1"/>
  <c r="K19" i="1"/>
  <c r="M23" i="1" s="1"/>
  <c r="M24" i="1" s="1"/>
  <c r="F19" i="1"/>
  <c r="F20" i="1" s="1"/>
  <c r="AA18" i="1"/>
  <c r="AC19" i="1" s="1"/>
  <c r="U18" i="1"/>
  <c r="W19" i="1" s="1"/>
  <c r="O18" i="1"/>
  <c r="Q19" i="1" s="1"/>
  <c r="AM18" i="1"/>
  <c r="AL18" i="1"/>
  <c r="AK18" i="1"/>
  <c r="AM19" i="1" s="1"/>
  <c r="AM20" i="1" s="1"/>
  <c r="AJ18" i="1"/>
  <c r="AI18" i="1"/>
  <c r="AH18" i="1"/>
  <c r="AG18" i="1"/>
  <c r="AF18" i="1"/>
  <c r="AE18" i="1"/>
  <c r="AD18" i="1"/>
  <c r="AC18" i="1"/>
  <c r="AB18" i="1"/>
  <c r="Z18" i="1"/>
  <c r="Y18" i="1"/>
  <c r="X18" i="1"/>
  <c r="Z19" i="1" s="1"/>
  <c r="Z20" i="1" s="1"/>
  <c r="W18" i="1"/>
  <c r="V18" i="1"/>
  <c r="T18" i="1"/>
  <c r="S18" i="1"/>
  <c r="R18" i="1"/>
  <c r="Q18" i="1"/>
  <c r="P18" i="1"/>
  <c r="N18" i="1"/>
  <c r="M18" i="1"/>
  <c r="L18" i="1"/>
  <c r="K18" i="1"/>
  <c r="J18" i="1"/>
  <c r="L19" i="1" s="1"/>
  <c r="L20" i="1" s="1"/>
  <c r="H18" i="1"/>
  <c r="J19" i="1" s="1"/>
  <c r="J20" i="1" s="1"/>
  <c r="G18" i="1"/>
  <c r="I19" i="1" s="1"/>
  <c r="F18" i="1"/>
  <c r="E18" i="1"/>
  <c r="D18" i="1"/>
  <c r="B17" i="1"/>
  <c r="E20" i="1"/>
  <c r="D20" i="1"/>
  <c r="B5" i="1"/>
  <c r="Q20" i="1" l="1"/>
  <c r="S23" i="1"/>
  <c r="S24" i="1" s="1"/>
  <c r="AE23" i="1"/>
  <c r="AE24" i="1" s="1"/>
  <c r="AC20" i="1"/>
  <c r="W20" i="1"/>
  <c r="Y23" i="1"/>
  <c r="Y24" i="1" s="1"/>
  <c r="H23" i="1"/>
  <c r="H24" i="1" s="1"/>
  <c r="C19" i="1"/>
  <c r="C20" i="1" s="1"/>
  <c r="C21" i="1" s="1"/>
  <c r="D21" i="1" s="1"/>
  <c r="E21" i="1" s="1"/>
  <c r="F21" i="1" s="1"/>
  <c r="C31" i="1"/>
  <c r="C30" i="1"/>
  <c r="D30" i="1" s="1"/>
  <c r="E30" i="1" s="1"/>
  <c r="F30" i="1" s="1"/>
  <c r="G30" i="1" s="1"/>
  <c r="H30" i="1" s="1"/>
  <c r="I30" i="1" s="1"/>
  <c r="J30" i="1" s="1"/>
  <c r="K30" i="1" s="1"/>
  <c r="L30" i="1" s="1"/>
  <c r="M30" i="1" s="1"/>
  <c r="N30" i="1" s="1"/>
  <c r="O30" i="1" s="1"/>
  <c r="P30" i="1" s="1"/>
  <c r="Q30" i="1" s="1"/>
  <c r="R30" i="1" s="1"/>
  <c r="S30" i="1" s="1"/>
  <c r="T30" i="1" s="1"/>
  <c r="U30" i="1" s="1"/>
  <c r="V30" i="1" s="1"/>
  <c r="W30" i="1" s="1"/>
  <c r="X30" i="1" s="1"/>
  <c r="Y30" i="1" s="1"/>
  <c r="Z30" i="1" s="1"/>
  <c r="AA30" i="1" s="1"/>
  <c r="AB30" i="1" s="1"/>
  <c r="AC30" i="1" s="1"/>
  <c r="AD30" i="1" s="1"/>
  <c r="AE30" i="1" s="1"/>
  <c r="AF30" i="1" s="1"/>
  <c r="AG30" i="1" s="1"/>
  <c r="AH30" i="1" s="1"/>
  <c r="AI30" i="1" s="1"/>
  <c r="AJ30" i="1" s="1"/>
  <c r="AK30" i="1" s="1"/>
  <c r="AL30" i="1" s="1"/>
  <c r="AM30" i="1" s="1"/>
  <c r="C23" i="1"/>
  <c r="C24" i="1" s="1"/>
  <c r="C25" i="1" s="1"/>
  <c r="K20" i="1"/>
  <c r="S19" i="1"/>
  <c r="AK19" i="1"/>
  <c r="AK20" i="1" s="1"/>
  <c r="V19" i="1"/>
  <c r="AF19" i="1"/>
  <c r="N19" i="1"/>
  <c r="P23" i="1" s="1"/>
  <c r="P24" i="1" s="1"/>
  <c r="X19" i="1"/>
  <c r="X20" i="1" s="1"/>
  <c r="AG19" i="1"/>
  <c r="AG20" i="1" s="1"/>
  <c r="P19" i="1"/>
  <c r="R23" i="1" s="1"/>
  <c r="R24" i="1" s="1"/>
  <c r="AI19" i="1"/>
  <c r="AI20" i="1" s="1"/>
  <c r="K23" i="1"/>
  <c r="K24" i="1" s="1"/>
  <c r="AB19" i="1"/>
  <c r="AB20" i="1" s="1"/>
  <c r="M19" i="1"/>
  <c r="O19" i="1"/>
  <c r="O20" i="1" s="1"/>
  <c r="Y19" i="1"/>
  <c r="Y20" i="1" s="1"/>
  <c r="AH19" i="1"/>
  <c r="AH20" i="1" s="1"/>
  <c r="G19" i="1"/>
  <c r="G20" i="1" s="1"/>
  <c r="H19" i="1"/>
  <c r="R19" i="1"/>
  <c r="AA19" i="1"/>
  <c r="AA20" i="1" s="1"/>
  <c r="AJ19" i="1"/>
  <c r="AJ20" i="1" s="1"/>
  <c r="T19" i="1"/>
  <c r="AD19" i="1"/>
  <c r="AD20" i="1" s="1"/>
  <c r="AL19" i="1"/>
  <c r="AL20" i="1" s="1"/>
  <c r="U19" i="1"/>
  <c r="AE19" i="1"/>
  <c r="AE20" i="1" s="1"/>
  <c r="L23" i="1"/>
  <c r="L24" i="1" s="1"/>
  <c r="AB23" i="1"/>
  <c r="AB24" i="1" s="1"/>
  <c r="AC23" i="1"/>
  <c r="AC24" i="1" s="1"/>
  <c r="N23" i="1"/>
  <c r="N24" i="1" s="1"/>
  <c r="I20" i="1"/>
  <c r="B18" i="1"/>
  <c r="AM23" i="1" l="1"/>
  <c r="AM24" i="1" s="1"/>
  <c r="C33" i="1"/>
  <c r="D25" i="1"/>
  <c r="AI23" i="1"/>
  <c r="AI24" i="1" s="1"/>
  <c r="AF23" i="1"/>
  <c r="AF24" i="1" s="1"/>
  <c r="AA23" i="1"/>
  <c r="AA24" i="1" s="1"/>
  <c r="Z23" i="1"/>
  <c r="Z24" i="1" s="1"/>
  <c r="AL23" i="1"/>
  <c r="AL24" i="1" s="1"/>
  <c r="Q23" i="1"/>
  <c r="Q24" i="1" s="1"/>
  <c r="P20" i="1"/>
  <c r="I23" i="1"/>
  <c r="I24" i="1" s="1"/>
  <c r="N20" i="1"/>
  <c r="H20" i="1"/>
  <c r="J23" i="1"/>
  <c r="J24" i="1" s="1"/>
  <c r="AD23" i="1"/>
  <c r="AD24" i="1" s="1"/>
  <c r="AJ23" i="1"/>
  <c r="AJ24" i="1" s="1"/>
  <c r="AK23" i="1"/>
  <c r="AK24" i="1" s="1"/>
  <c r="M20" i="1"/>
  <c r="O23" i="1"/>
  <c r="O24" i="1" s="1"/>
  <c r="AF20" i="1"/>
  <c r="AH23" i="1"/>
  <c r="AH24" i="1" s="1"/>
  <c r="T20" i="1"/>
  <c r="V23" i="1"/>
  <c r="V24" i="1" s="1"/>
  <c r="S20" i="1"/>
  <c r="U23" i="1"/>
  <c r="U24" i="1" s="1"/>
  <c r="U20" i="1"/>
  <c r="W23" i="1"/>
  <c r="W24" i="1" s="1"/>
  <c r="V20" i="1"/>
  <c r="X23" i="1"/>
  <c r="X24" i="1" s="1"/>
  <c r="B19" i="1"/>
  <c r="AG23" i="1"/>
  <c r="AG24" i="1" s="1"/>
  <c r="R20" i="1"/>
  <c r="T23" i="1"/>
  <c r="T24" i="1" s="1"/>
  <c r="G21" i="1"/>
  <c r="E25" i="1" l="1"/>
  <c r="D33" i="1"/>
  <c r="B23" i="1"/>
  <c r="H21" i="1"/>
  <c r="I21" i="1" s="1"/>
  <c r="J21" i="1" s="1"/>
  <c r="K21" i="1" s="1"/>
  <c r="L21" i="1" s="1"/>
  <c r="M21" i="1" s="1"/>
  <c r="N21" i="1" s="1"/>
  <c r="O21" i="1" s="1"/>
  <c r="P21" i="1" s="1"/>
  <c r="Q21" i="1" s="1"/>
  <c r="R21" i="1" s="1"/>
  <c r="S21" i="1" s="1"/>
  <c r="T21" i="1" s="1"/>
  <c r="U21" i="1" s="1"/>
  <c r="V21" i="1" s="1"/>
  <c r="W21" i="1" s="1"/>
  <c r="X21" i="1" s="1"/>
  <c r="Y21" i="1" s="1"/>
  <c r="Z21" i="1" s="1"/>
  <c r="AA21" i="1" s="1"/>
  <c r="AB21" i="1" s="1"/>
  <c r="AC21" i="1" s="1"/>
  <c r="AD21" i="1" s="1"/>
  <c r="AE21" i="1" s="1"/>
  <c r="AF21" i="1" s="1"/>
  <c r="AG21" i="1" s="1"/>
  <c r="AH21" i="1" s="1"/>
  <c r="AI21" i="1" s="1"/>
  <c r="AJ21" i="1" s="1"/>
  <c r="AK21" i="1" s="1"/>
  <c r="AL21" i="1" s="1"/>
  <c r="AM21" i="1" s="1"/>
  <c r="F25" i="1" l="1"/>
  <c r="E33" i="1"/>
  <c r="G25" i="1" l="1"/>
  <c r="F33" i="1"/>
  <c r="H25" i="1" l="1"/>
  <c r="G33" i="1"/>
  <c r="H33" i="1" l="1"/>
  <c r="I25" i="1"/>
  <c r="I33" i="1" l="1"/>
  <c r="J25" i="1"/>
  <c r="J33" i="1" l="1"/>
  <c r="K25" i="1"/>
  <c r="K33" i="1" l="1"/>
  <c r="L25" i="1"/>
  <c r="L33" i="1" l="1"/>
  <c r="M25" i="1"/>
  <c r="M33" i="1" l="1"/>
  <c r="N25" i="1"/>
  <c r="N33" i="1" l="1"/>
  <c r="O25" i="1"/>
  <c r="O33" i="1" l="1"/>
  <c r="P25" i="1"/>
  <c r="P33" i="1" l="1"/>
  <c r="Q25" i="1"/>
  <c r="Q33" i="1" l="1"/>
  <c r="R25" i="1"/>
  <c r="R33" i="1" l="1"/>
  <c r="S25" i="1"/>
  <c r="S33" i="1" l="1"/>
  <c r="T25" i="1"/>
  <c r="T33" i="1" l="1"/>
  <c r="U25" i="1"/>
  <c r="U33" i="1" l="1"/>
  <c r="V25" i="1"/>
  <c r="V33" i="1" l="1"/>
  <c r="W25" i="1"/>
  <c r="W33" i="1" l="1"/>
  <c r="X25" i="1"/>
  <c r="X33" i="1" l="1"/>
  <c r="Y25" i="1"/>
  <c r="Y33" i="1" l="1"/>
  <c r="Z25" i="1"/>
  <c r="Z33" i="1" l="1"/>
  <c r="AA25" i="1"/>
  <c r="AA33" i="1" l="1"/>
  <c r="B35" i="1" s="1"/>
  <c r="B36" i="1" s="1"/>
  <c r="AB25" i="1"/>
  <c r="AB33" i="1" l="1"/>
  <c r="AC25" i="1"/>
  <c r="AC33" i="1" l="1"/>
  <c r="AD25" i="1"/>
  <c r="AD33" i="1" l="1"/>
  <c r="AE25" i="1"/>
  <c r="AE33" i="1" l="1"/>
  <c r="AF25" i="1"/>
  <c r="AF33" i="1" l="1"/>
  <c r="AG25" i="1"/>
  <c r="AG33" i="1" l="1"/>
  <c r="AH25" i="1"/>
  <c r="AH33" i="1" l="1"/>
  <c r="AI25" i="1"/>
  <c r="AI33" i="1" l="1"/>
  <c r="AJ25" i="1"/>
  <c r="AJ33" i="1" l="1"/>
  <c r="AK25" i="1"/>
  <c r="AK33" i="1" l="1"/>
  <c r="AL25" i="1"/>
  <c r="AL33" i="1" l="1"/>
  <c r="AM25" i="1"/>
  <c r="AM33" i="1" s="1"/>
</calcChain>
</file>

<file path=xl/sharedStrings.xml><?xml version="1.0" encoding="utf-8"?>
<sst xmlns="http://schemas.openxmlformats.org/spreadsheetml/2006/main" count="72" uniqueCount="70">
  <si>
    <t>MO</t>
  </si>
  <si>
    <t>M1</t>
  </si>
  <si>
    <t>M2</t>
  </si>
  <si>
    <t>M3</t>
  </si>
  <si>
    <t>M4</t>
  </si>
  <si>
    <t>M5</t>
  </si>
  <si>
    <t>Mois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</si>
  <si>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</si>
  <si>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</si>
  <si>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</si>
  <si>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</si>
  <si>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</si>
  <si>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</si>
  <si>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</si>
  <si>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</si>
  <si>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</si>
  <si>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</si>
  <si>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</si>
  <si>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</si>
  <si>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</si>
  <si>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</si>
  <si>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</si>
  <si>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</si>
  <si>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</si>
  <si>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</si>
  <si>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</si>
  <si>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</si>
  <si>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</si>
  <si>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</si>
  <si>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</si>
  <si>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</si>
  <si>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</si>
  <si>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</si>
  <si>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</si>
  <si>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</si>
  <si>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</si>
  <si>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</si>
  <si>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</si>
  <si>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Solde de l'acompte</t>
  </si>
  <si>
    <t>Montant de l'acompte (20%)</t>
  </si>
  <si>
    <t>Facturations mensuelles</t>
  </si>
  <si>
    <t>Remboursement de l'acompte</t>
  </si>
  <si>
    <t>Pic de risque</t>
  </si>
  <si>
    <t>% pic de risque</t>
  </si>
  <si>
    <t>Courbe de risque - modèle/exemple</t>
  </si>
  <si>
    <t>➢Solde de trésorerie dégradée</t>
  </si>
  <si>
    <t>➢Encours de la caution de RA</t>
  </si>
  <si>
    <t>➢Frais de démobilisation</t>
  </si>
  <si>
    <t>➢Courbe de risque</t>
  </si>
  <si>
    <t>à l'avancement</t>
  </si>
  <si>
    <t>trimestrielle à l'avancement</t>
  </si>
  <si>
    <t>Démobilisation</t>
  </si>
  <si>
    <t>Retard de paiement</t>
  </si>
  <si>
    <t>Délai de paiement contractuel</t>
  </si>
  <si>
    <t>45 jours = 2 mois</t>
  </si>
  <si>
    <t>2 mois (4 mois au total)</t>
  </si>
  <si>
    <t>➢Décaissements mensuels</t>
  </si>
  <si>
    <t>➢Encaissements mensuels</t>
  </si>
  <si>
    <t>Trésorerie mensuelle</t>
  </si>
  <si>
    <t>Encaissements dégradés (2 mois)</t>
  </si>
  <si>
    <t>Trésorerie mensuelle dégradée</t>
  </si>
  <si>
    <t>➢Solde de trésorerie idéale</t>
  </si>
  <si>
    <t>Montant du contrat</t>
  </si>
  <si>
    <t>Durée du contrat</t>
  </si>
  <si>
    <t>24 mois (réception proviosire); 36 mois (réception définitive)</t>
  </si>
  <si>
    <t>Hypothèses pour l'évaluation du risque</t>
  </si>
  <si>
    <t>Données générales</t>
  </si>
  <si>
    <t>Mainlevée de la Caution de RA</t>
  </si>
  <si>
    <t>15 à partir de M4</t>
  </si>
  <si>
    <t>Mois d'occurrence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</si>
</sst>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Courbe</a:t>
            </a:r>
            <a:r>
              <a:rPr lang="fr-FR" baseline="0"/>
              <a:t> de risque - exemple modèle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'Séries de données'!$A$21</c:f>
              <c:strCache>
                <c:ptCount val="1"/>
                <c:pt idx="0">
                  <c:v>➢Solde de trésorerie idéale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'Séries de données'!$B$15:$AM$15</c:f>
              <c:strCache>
                <c:ptCount val="38"/>
                <c:pt idx="1">
                  <c:v>MO</c:v>
                </c:pt>
                <c:pt idx="2">
                  <c:v>M1</c:v>
                </c:pt>
                <c:pt idx="3">
                  <c:v>M2</c:v>
                </c:pt>
                <c:pt idx="4">
                  <c:v>M3</c:v>
                </c:pt>
                <c:pt idx="5">
                  <c:v>M4</c:v>
                </c:pt>
                <c:pt idx="6">
                  <c:v>M5</c:v>
                </c:pt>
                <c:pt idx="7">
                  <c:v>M6</c:v>
                </c:pt>
                <c:pt idx="8">
                  <c:v>M7</c:v>
                </c:pt>
                <c:pt idx="9">
                  <c:v>M8</c:v>
                </c:pt>
                <c:pt idx="10">
                  <c:v>M9</c:v>
                </c:pt>
                <c:pt idx="11">
                  <c:v>M10</c:v>
                </c:pt>
                <c:pt idx="12">
                  <c:v>M11</c:v>
                </c:pt>
                <c:pt idx="13">
                  <c:v>M12</c:v>
                </c:pt>
                <c:pt idx="14">
                  <c:v>M13</c:v>
                </c:pt>
                <c:pt idx="15">
                  <c:v>M14</c:v>
                </c:pt>
                <c:pt idx="16">
                  <c:v>M15</c:v>
                </c:pt>
                <c:pt idx="17">
                  <c:v>M16</c:v>
                </c:pt>
                <c:pt idx="18">
                  <c:v>M17</c:v>
                </c:pt>
                <c:pt idx="19">
                  <c:v>M18</c:v>
                </c:pt>
                <c:pt idx="20">
                  <c:v>M19</c:v>
                </c:pt>
                <c:pt idx="21">
                  <c:v>M20</c:v>
                </c:pt>
                <c:pt idx="22">
                  <c:v>M21</c:v>
                </c:pt>
                <c:pt idx="23">
                  <c:v>M22</c:v>
                </c:pt>
                <c:pt idx="24">
                  <c:v>M23</c:v>
                </c:pt>
                <c:pt idx="25">
                  <c:v>M24</c:v>
                </c:pt>
                <c:pt idx="26">
                  <c:v>M25</c:v>
                </c:pt>
                <c:pt idx="27">
                  <c:v>M26</c:v>
                </c:pt>
                <c:pt idx="28">
                  <c:v>M27</c:v>
                </c:pt>
                <c:pt idx="29">
                  <c:v>M28</c:v>
                </c:pt>
                <c:pt idx="30">
                  <c:v>M29</c:v>
                </c:pt>
                <c:pt idx="31">
                  <c:v>M30</c:v>
                </c:pt>
                <c:pt idx="32">
                  <c:v>M31</c:v>
                </c:pt>
                <c:pt idx="33">
                  <c:v>M32</c:v>
                </c:pt>
                <c:pt idx="34">
                  <c:v>M33</c:v>
                </c:pt>
                <c:pt idx="35">
                  <c:v>M34</c:v>
                </c:pt>
                <c:pt idx="36">
                  <c:v>M35</c:v>
                </c:pt>
                <c:pt idx="37">
                  <c:v>M36</c:v>
                </c:pt>
              </c:strCache>
            </c:strRef>
          </c:cat>
          <c:val>
            <c:numRef>
              <c:f>'Séries de données'!$B$21:$AM$21</c:f>
              <c:numCache>
                <c:formatCode>General</c:formatCode>
                <c:ptCount val="38"/>
                <c:pt idx="1">
                  <c:v>200</c:v>
                </c:pt>
                <c:pt idx="2">
                  <c:v>190</c:v>
                </c:pt>
                <c:pt idx="3">
                  <c:v>170</c:v>
                </c:pt>
                <c:pt idx="4">
                  <c:v>158</c:v>
                </c:pt>
                <c:pt idx="5">
                  <c:v>94</c:v>
                </c:pt>
                <c:pt idx="6">
                  <c:v>60</c:v>
                </c:pt>
                <c:pt idx="7">
                  <c:v>94</c:v>
                </c:pt>
                <c:pt idx="8">
                  <c:v>34</c:v>
                </c:pt>
                <c:pt idx="9">
                  <c:v>-32</c:v>
                </c:pt>
                <c:pt idx="10">
                  <c:v>-2</c:v>
                </c:pt>
                <c:pt idx="11">
                  <c:v>28</c:v>
                </c:pt>
                <c:pt idx="12">
                  <c:v>-32</c:v>
                </c:pt>
                <c:pt idx="13">
                  <c:v>-42</c:v>
                </c:pt>
                <c:pt idx="14">
                  <c:v>-12</c:v>
                </c:pt>
                <c:pt idx="15">
                  <c:v>-12</c:v>
                </c:pt>
                <c:pt idx="16">
                  <c:v>-2</c:v>
                </c:pt>
                <c:pt idx="17">
                  <c:v>8</c:v>
                </c:pt>
                <c:pt idx="18">
                  <c:v>12</c:v>
                </c:pt>
                <c:pt idx="19">
                  <c:v>16</c:v>
                </c:pt>
                <c:pt idx="20">
                  <c:v>2</c:v>
                </c:pt>
                <c:pt idx="21">
                  <c:v>8</c:v>
                </c:pt>
                <c:pt idx="22">
                  <c:v>22</c:v>
                </c:pt>
                <c:pt idx="23">
                  <c:v>28</c:v>
                </c:pt>
                <c:pt idx="24">
                  <c:v>26</c:v>
                </c:pt>
                <c:pt idx="25">
                  <c:v>24</c:v>
                </c:pt>
                <c:pt idx="26">
                  <c:v>32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A9-4279-A8BC-012BE689FC76}"/>
            </c:ext>
          </c:extLst>
        </c:ser>
        <c:ser>
          <c:idx val="1"/>
          <c:order val="1"/>
          <c:tx>
            <c:strRef>
              <c:f>'Séries de données'!$A$25</c:f>
              <c:strCache>
                <c:ptCount val="1"/>
                <c:pt idx="0">
                  <c:v>➢Solde de trésorerie dégradée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'Séries de données'!$B$15:$AM$15</c:f>
              <c:strCache>
                <c:ptCount val="38"/>
                <c:pt idx="1">
                  <c:v>MO</c:v>
                </c:pt>
                <c:pt idx="2">
                  <c:v>M1</c:v>
                </c:pt>
                <c:pt idx="3">
                  <c:v>M2</c:v>
                </c:pt>
                <c:pt idx="4">
                  <c:v>M3</c:v>
                </c:pt>
                <c:pt idx="5">
                  <c:v>M4</c:v>
                </c:pt>
                <c:pt idx="6">
                  <c:v>M5</c:v>
                </c:pt>
                <c:pt idx="7">
                  <c:v>M6</c:v>
                </c:pt>
                <c:pt idx="8">
                  <c:v>M7</c:v>
                </c:pt>
                <c:pt idx="9">
                  <c:v>M8</c:v>
                </c:pt>
                <c:pt idx="10">
                  <c:v>M9</c:v>
                </c:pt>
                <c:pt idx="11">
                  <c:v>M10</c:v>
                </c:pt>
                <c:pt idx="12">
                  <c:v>M11</c:v>
                </c:pt>
                <c:pt idx="13">
                  <c:v>M12</c:v>
                </c:pt>
                <c:pt idx="14">
                  <c:v>M13</c:v>
                </c:pt>
                <c:pt idx="15">
                  <c:v>M14</c:v>
                </c:pt>
                <c:pt idx="16">
                  <c:v>M15</c:v>
                </c:pt>
                <c:pt idx="17">
                  <c:v>M16</c:v>
                </c:pt>
                <c:pt idx="18">
                  <c:v>M17</c:v>
                </c:pt>
                <c:pt idx="19">
                  <c:v>M18</c:v>
                </c:pt>
                <c:pt idx="20">
                  <c:v>M19</c:v>
                </c:pt>
                <c:pt idx="21">
                  <c:v>M20</c:v>
                </c:pt>
                <c:pt idx="22">
                  <c:v>M21</c:v>
                </c:pt>
                <c:pt idx="23">
                  <c:v>M22</c:v>
                </c:pt>
                <c:pt idx="24">
                  <c:v>M23</c:v>
                </c:pt>
                <c:pt idx="25">
                  <c:v>M24</c:v>
                </c:pt>
                <c:pt idx="26">
                  <c:v>M25</c:v>
                </c:pt>
                <c:pt idx="27">
                  <c:v>M26</c:v>
                </c:pt>
                <c:pt idx="28">
                  <c:v>M27</c:v>
                </c:pt>
                <c:pt idx="29">
                  <c:v>M28</c:v>
                </c:pt>
                <c:pt idx="30">
                  <c:v>M29</c:v>
                </c:pt>
                <c:pt idx="31">
                  <c:v>M30</c:v>
                </c:pt>
                <c:pt idx="32">
                  <c:v>M31</c:v>
                </c:pt>
                <c:pt idx="33">
                  <c:v>M32</c:v>
                </c:pt>
                <c:pt idx="34">
                  <c:v>M33</c:v>
                </c:pt>
                <c:pt idx="35">
                  <c:v>M34</c:v>
                </c:pt>
                <c:pt idx="36">
                  <c:v>M35</c:v>
                </c:pt>
                <c:pt idx="37">
                  <c:v>M36</c:v>
                </c:pt>
              </c:strCache>
            </c:strRef>
          </c:cat>
          <c:val>
            <c:numRef>
              <c:f>'Séries de données'!$B$25:$AM$25</c:f>
              <c:numCache>
                <c:formatCode>General</c:formatCode>
                <c:ptCount val="38"/>
                <c:pt idx="1">
                  <c:v>200</c:v>
                </c:pt>
                <c:pt idx="2">
                  <c:v>190</c:v>
                </c:pt>
                <c:pt idx="3">
                  <c:v>170</c:v>
                </c:pt>
                <c:pt idx="4">
                  <c:v>150</c:v>
                </c:pt>
                <c:pt idx="5">
                  <c:v>70</c:v>
                </c:pt>
                <c:pt idx="6">
                  <c:v>28</c:v>
                </c:pt>
                <c:pt idx="7">
                  <c:v>14</c:v>
                </c:pt>
                <c:pt idx="8">
                  <c:v>-70</c:v>
                </c:pt>
                <c:pt idx="9">
                  <c:v>-106</c:v>
                </c:pt>
                <c:pt idx="10">
                  <c:v>-116</c:v>
                </c:pt>
                <c:pt idx="11">
                  <c:v>-132</c:v>
                </c:pt>
                <c:pt idx="12">
                  <c:v>-152</c:v>
                </c:pt>
                <c:pt idx="13">
                  <c:v>-122</c:v>
                </c:pt>
                <c:pt idx="14">
                  <c:v>-132</c:v>
                </c:pt>
                <c:pt idx="15">
                  <c:v>-142</c:v>
                </c:pt>
                <c:pt idx="16">
                  <c:v>-92</c:v>
                </c:pt>
                <c:pt idx="17">
                  <c:v>-72</c:v>
                </c:pt>
                <c:pt idx="18">
                  <c:v>-52</c:v>
                </c:pt>
                <c:pt idx="19">
                  <c:v>-32</c:v>
                </c:pt>
                <c:pt idx="20">
                  <c:v>-38</c:v>
                </c:pt>
                <c:pt idx="21">
                  <c:v>-34</c:v>
                </c:pt>
                <c:pt idx="22">
                  <c:v>-28</c:v>
                </c:pt>
                <c:pt idx="23">
                  <c:v>-12</c:v>
                </c:pt>
                <c:pt idx="24">
                  <c:v>2</c:v>
                </c:pt>
                <c:pt idx="25">
                  <c:v>8</c:v>
                </c:pt>
                <c:pt idx="26">
                  <c:v>16</c:v>
                </c:pt>
                <c:pt idx="27">
                  <c:v>24</c:v>
                </c:pt>
                <c:pt idx="28">
                  <c:v>32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A9-4279-A8BC-012BE689FC76}"/>
            </c:ext>
          </c:extLst>
        </c:ser>
        <c:ser>
          <c:idx val="2"/>
          <c:order val="2"/>
          <c:tx>
            <c:strRef>
              <c:f>'Séries de données'!$A$27</c:f>
              <c:strCache>
                <c:ptCount val="1"/>
                <c:pt idx="0">
                  <c:v>➢Frais de démobilisation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'Séries de données'!$B$15:$AM$15</c:f>
              <c:strCache>
                <c:ptCount val="38"/>
                <c:pt idx="1">
                  <c:v>MO</c:v>
                </c:pt>
                <c:pt idx="2">
                  <c:v>M1</c:v>
                </c:pt>
                <c:pt idx="3">
                  <c:v>M2</c:v>
                </c:pt>
                <c:pt idx="4">
                  <c:v>M3</c:v>
                </c:pt>
                <c:pt idx="5">
                  <c:v>M4</c:v>
                </c:pt>
                <c:pt idx="6">
                  <c:v>M5</c:v>
                </c:pt>
                <c:pt idx="7">
                  <c:v>M6</c:v>
                </c:pt>
                <c:pt idx="8">
                  <c:v>M7</c:v>
                </c:pt>
                <c:pt idx="9">
                  <c:v>M8</c:v>
                </c:pt>
                <c:pt idx="10">
                  <c:v>M9</c:v>
                </c:pt>
                <c:pt idx="11">
                  <c:v>M10</c:v>
                </c:pt>
                <c:pt idx="12">
                  <c:v>M11</c:v>
                </c:pt>
                <c:pt idx="13">
                  <c:v>M12</c:v>
                </c:pt>
                <c:pt idx="14">
                  <c:v>M13</c:v>
                </c:pt>
                <c:pt idx="15">
                  <c:v>M14</c:v>
                </c:pt>
                <c:pt idx="16">
                  <c:v>M15</c:v>
                </c:pt>
                <c:pt idx="17">
                  <c:v>M16</c:v>
                </c:pt>
                <c:pt idx="18">
                  <c:v>M17</c:v>
                </c:pt>
                <c:pt idx="19">
                  <c:v>M18</c:v>
                </c:pt>
                <c:pt idx="20">
                  <c:v>M19</c:v>
                </c:pt>
                <c:pt idx="21">
                  <c:v>M20</c:v>
                </c:pt>
                <c:pt idx="22">
                  <c:v>M21</c:v>
                </c:pt>
                <c:pt idx="23">
                  <c:v>M22</c:v>
                </c:pt>
                <c:pt idx="24">
                  <c:v>M23</c:v>
                </c:pt>
                <c:pt idx="25">
                  <c:v>M24</c:v>
                </c:pt>
                <c:pt idx="26">
                  <c:v>M25</c:v>
                </c:pt>
                <c:pt idx="27">
                  <c:v>M26</c:v>
                </c:pt>
                <c:pt idx="28">
                  <c:v>M27</c:v>
                </c:pt>
                <c:pt idx="29">
                  <c:v>M28</c:v>
                </c:pt>
                <c:pt idx="30">
                  <c:v>M29</c:v>
                </c:pt>
                <c:pt idx="31">
                  <c:v>M30</c:v>
                </c:pt>
                <c:pt idx="32">
                  <c:v>M31</c:v>
                </c:pt>
                <c:pt idx="33">
                  <c:v>M32</c:v>
                </c:pt>
                <c:pt idx="34">
                  <c:v>M33</c:v>
                </c:pt>
                <c:pt idx="35">
                  <c:v>M34</c:v>
                </c:pt>
                <c:pt idx="36">
                  <c:v>M35</c:v>
                </c:pt>
                <c:pt idx="37">
                  <c:v>M36</c:v>
                </c:pt>
              </c:strCache>
            </c:strRef>
          </c:cat>
          <c:val>
            <c:numRef>
              <c:f>'Séries de données'!$B$27:$AM$27</c:f>
              <c:numCache>
                <c:formatCode>General</c:formatCode>
                <c:ptCount val="38"/>
                <c:pt idx="5">
                  <c:v>-15</c:v>
                </c:pt>
                <c:pt idx="6">
                  <c:v>-15</c:v>
                </c:pt>
                <c:pt idx="7">
                  <c:v>-15</c:v>
                </c:pt>
                <c:pt idx="8">
                  <c:v>-15</c:v>
                </c:pt>
                <c:pt idx="9">
                  <c:v>-15</c:v>
                </c:pt>
                <c:pt idx="10">
                  <c:v>-15</c:v>
                </c:pt>
                <c:pt idx="11">
                  <c:v>-15</c:v>
                </c:pt>
                <c:pt idx="12">
                  <c:v>-15</c:v>
                </c:pt>
                <c:pt idx="13">
                  <c:v>-15</c:v>
                </c:pt>
                <c:pt idx="14">
                  <c:v>-15</c:v>
                </c:pt>
                <c:pt idx="15">
                  <c:v>-15</c:v>
                </c:pt>
                <c:pt idx="16">
                  <c:v>-15</c:v>
                </c:pt>
                <c:pt idx="17">
                  <c:v>-15</c:v>
                </c:pt>
                <c:pt idx="18">
                  <c:v>-15</c:v>
                </c:pt>
                <c:pt idx="19">
                  <c:v>-15</c:v>
                </c:pt>
                <c:pt idx="20">
                  <c:v>-15</c:v>
                </c:pt>
                <c:pt idx="21">
                  <c:v>-15</c:v>
                </c:pt>
                <c:pt idx="22">
                  <c:v>-15</c:v>
                </c:pt>
                <c:pt idx="23">
                  <c:v>-15</c:v>
                </c:pt>
                <c:pt idx="24">
                  <c:v>-15</c:v>
                </c:pt>
                <c:pt idx="25">
                  <c:v>-15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A9-4279-A8BC-012BE689FC76}"/>
            </c:ext>
          </c:extLst>
        </c:ser>
        <c:ser>
          <c:idx val="3"/>
          <c:order val="3"/>
          <c:tx>
            <c:strRef>
              <c:f>'Séries de données'!$A$31</c:f>
              <c:strCache>
                <c:ptCount val="1"/>
                <c:pt idx="0">
                  <c:v>➢Encours de la caution de RA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'Séries de données'!$B$15:$AM$15</c:f>
              <c:strCache>
                <c:ptCount val="38"/>
                <c:pt idx="1">
                  <c:v>MO</c:v>
                </c:pt>
                <c:pt idx="2">
                  <c:v>M1</c:v>
                </c:pt>
                <c:pt idx="3">
                  <c:v>M2</c:v>
                </c:pt>
                <c:pt idx="4">
                  <c:v>M3</c:v>
                </c:pt>
                <c:pt idx="5">
                  <c:v>M4</c:v>
                </c:pt>
                <c:pt idx="6">
                  <c:v>M5</c:v>
                </c:pt>
                <c:pt idx="7">
                  <c:v>M6</c:v>
                </c:pt>
                <c:pt idx="8">
                  <c:v>M7</c:v>
                </c:pt>
                <c:pt idx="9">
                  <c:v>M8</c:v>
                </c:pt>
                <c:pt idx="10">
                  <c:v>M9</c:v>
                </c:pt>
                <c:pt idx="11">
                  <c:v>M10</c:v>
                </c:pt>
                <c:pt idx="12">
                  <c:v>M11</c:v>
                </c:pt>
                <c:pt idx="13">
                  <c:v>M12</c:v>
                </c:pt>
                <c:pt idx="14">
                  <c:v>M13</c:v>
                </c:pt>
                <c:pt idx="15">
                  <c:v>M14</c:v>
                </c:pt>
                <c:pt idx="16">
                  <c:v>M15</c:v>
                </c:pt>
                <c:pt idx="17">
                  <c:v>M16</c:v>
                </c:pt>
                <c:pt idx="18">
                  <c:v>M17</c:v>
                </c:pt>
                <c:pt idx="19">
                  <c:v>M18</c:v>
                </c:pt>
                <c:pt idx="20">
                  <c:v>M19</c:v>
                </c:pt>
                <c:pt idx="21">
                  <c:v>M20</c:v>
                </c:pt>
                <c:pt idx="22">
                  <c:v>M21</c:v>
                </c:pt>
                <c:pt idx="23">
                  <c:v>M22</c:v>
                </c:pt>
                <c:pt idx="24">
                  <c:v>M23</c:v>
                </c:pt>
                <c:pt idx="25">
                  <c:v>M24</c:v>
                </c:pt>
                <c:pt idx="26">
                  <c:v>M25</c:v>
                </c:pt>
                <c:pt idx="27">
                  <c:v>M26</c:v>
                </c:pt>
                <c:pt idx="28">
                  <c:v>M27</c:v>
                </c:pt>
                <c:pt idx="29">
                  <c:v>M28</c:v>
                </c:pt>
                <c:pt idx="30">
                  <c:v>M29</c:v>
                </c:pt>
                <c:pt idx="31">
                  <c:v>M30</c:v>
                </c:pt>
                <c:pt idx="32">
                  <c:v>M31</c:v>
                </c:pt>
                <c:pt idx="33">
                  <c:v>M32</c:v>
                </c:pt>
                <c:pt idx="34">
                  <c:v>M33</c:v>
                </c:pt>
                <c:pt idx="35">
                  <c:v>M34</c:v>
                </c:pt>
                <c:pt idx="36">
                  <c:v>M35</c:v>
                </c:pt>
                <c:pt idx="37">
                  <c:v>M36</c:v>
                </c:pt>
              </c:strCache>
            </c:strRef>
          </c:cat>
          <c:val>
            <c:numRef>
              <c:f>'Séries de données'!$B$31:$AM$31</c:f>
              <c:numCache>
                <c:formatCode>General</c:formatCode>
                <c:ptCount val="38"/>
                <c:pt idx="1">
                  <c:v>-200</c:v>
                </c:pt>
                <c:pt idx="2">
                  <c:v>-200</c:v>
                </c:pt>
                <c:pt idx="3">
                  <c:v>-200</c:v>
                </c:pt>
                <c:pt idx="4">
                  <c:v>-190</c:v>
                </c:pt>
                <c:pt idx="5">
                  <c:v>-190</c:v>
                </c:pt>
                <c:pt idx="6">
                  <c:v>-190</c:v>
                </c:pt>
                <c:pt idx="7">
                  <c:v>-158</c:v>
                </c:pt>
                <c:pt idx="8">
                  <c:v>-158</c:v>
                </c:pt>
                <c:pt idx="9">
                  <c:v>-158</c:v>
                </c:pt>
                <c:pt idx="10">
                  <c:v>-108</c:v>
                </c:pt>
                <c:pt idx="11">
                  <c:v>-108</c:v>
                </c:pt>
                <c:pt idx="12">
                  <c:v>-108</c:v>
                </c:pt>
                <c:pt idx="13">
                  <c:v>-68</c:v>
                </c:pt>
                <c:pt idx="14">
                  <c:v>-68</c:v>
                </c:pt>
                <c:pt idx="15">
                  <c:v>-68</c:v>
                </c:pt>
                <c:pt idx="16">
                  <c:v>-42</c:v>
                </c:pt>
                <c:pt idx="17">
                  <c:v>-42</c:v>
                </c:pt>
                <c:pt idx="18">
                  <c:v>-42</c:v>
                </c:pt>
                <c:pt idx="19">
                  <c:v>-28</c:v>
                </c:pt>
                <c:pt idx="20">
                  <c:v>-28</c:v>
                </c:pt>
                <c:pt idx="21">
                  <c:v>-28</c:v>
                </c:pt>
                <c:pt idx="22">
                  <c:v>-16</c:v>
                </c:pt>
                <c:pt idx="23">
                  <c:v>-16</c:v>
                </c:pt>
                <c:pt idx="24">
                  <c:v>-16</c:v>
                </c:pt>
                <c:pt idx="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3A9-4279-A8BC-012BE689FC76}"/>
            </c:ext>
          </c:extLst>
        </c:ser>
        <c:ser>
          <c:idx val="4"/>
          <c:order val="4"/>
          <c:tx>
            <c:strRef>
              <c:f>'Séries de données'!$A$33</c:f>
              <c:strCache>
                <c:ptCount val="1"/>
                <c:pt idx="0">
                  <c:v>➢Courbe de risque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'Séries de données'!$B$15:$AM$15</c:f>
              <c:strCache>
                <c:ptCount val="38"/>
                <c:pt idx="1">
                  <c:v>MO</c:v>
                </c:pt>
                <c:pt idx="2">
                  <c:v>M1</c:v>
                </c:pt>
                <c:pt idx="3">
                  <c:v>M2</c:v>
                </c:pt>
                <c:pt idx="4">
                  <c:v>M3</c:v>
                </c:pt>
                <c:pt idx="5">
                  <c:v>M4</c:v>
                </c:pt>
                <c:pt idx="6">
                  <c:v>M5</c:v>
                </c:pt>
                <c:pt idx="7">
                  <c:v>M6</c:v>
                </c:pt>
                <c:pt idx="8">
                  <c:v>M7</c:v>
                </c:pt>
                <c:pt idx="9">
                  <c:v>M8</c:v>
                </c:pt>
                <c:pt idx="10">
                  <c:v>M9</c:v>
                </c:pt>
                <c:pt idx="11">
                  <c:v>M10</c:v>
                </c:pt>
                <c:pt idx="12">
                  <c:v>M11</c:v>
                </c:pt>
                <c:pt idx="13">
                  <c:v>M12</c:v>
                </c:pt>
                <c:pt idx="14">
                  <c:v>M13</c:v>
                </c:pt>
                <c:pt idx="15">
                  <c:v>M14</c:v>
                </c:pt>
                <c:pt idx="16">
                  <c:v>M15</c:v>
                </c:pt>
                <c:pt idx="17">
                  <c:v>M16</c:v>
                </c:pt>
                <c:pt idx="18">
                  <c:v>M17</c:v>
                </c:pt>
                <c:pt idx="19">
                  <c:v>M18</c:v>
                </c:pt>
                <c:pt idx="20">
                  <c:v>M19</c:v>
                </c:pt>
                <c:pt idx="21">
                  <c:v>M20</c:v>
                </c:pt>
                <c:pt idx="22">
                  <c:v>M21</c:v>
                </c:pt>
                <c:pt idx="23">
                  <c:v>M22</c:v>
                </c:pt>
                <c:pt idx="24">
                  <c:v>M23</c:v>
                </c:pt>
                <c:pt idx="25">
                  <c:v>M24</c:v>
                </c:pt>
                <c:pt idx="26">
                  <c:v>M25</c:v>
                </c:pt>
                <c:pt idx="27">
                  <c:v>M26</c:v>
                </c:pt>
                <c:pt idx="28">
                  <c:v>M27</c:v>
                </c:pt>
                <c:pt idx="29">
                  <c:v>M28</c:v>
                </c:pt>
                <c:pt idx="30">
                  <c:v>M29</c:v>
                </c:pt>
                <c:pt idx="31">
                  <c:v>M30</c:v>
                </c:pt>
                <c:pt idx="32">
                  <c:v>M31</c:v>
                </c:pt>
                <c:pt idx="33">
                  <c:v>M32</c:v>
                </c:pt>
                <c:pt idx="34">
                  <c:v>M33</c:v>
                </c:pt>
                <c:pt idx="35">
                  <c:v>M34</c:v>
                </c:pt>
                <c:pt idx="36">
                  <c:v>M35</c:v>
                </c:pt>
                <c:pt idx="37">
                  <c:v>M36</c:v>
                </c:pt>
              </c:strCache>
            </c:strRef>
          </c:cat>
          <c:val>
            <c:numRef>
              <c:f>'Séries de données'!$B$33:$AM$33</c:f>
              <c:numCache>
                <c:formatCode>General</c:formatCode>
                <c:ptCount val="38"/>
                <c:pt idx="1">
                  <c:v>0</c:v>
                </c:pt>
                <c:pt idx="2">
                  <c:v>-10</c:v>
                </c:pt>
                <c:pt idx="3">
                  <c:v>-30</c:v>
                </c:pt>
                <c:pt idx="4">
                  <c:v>-40</c:v>
                </c:pt>
                <c:pt idx="5">
                  <c:v>-135</c:v>
                </c:pt>
                <c:pt idx="6">
                  <c:v>-177</c:v>
                </c:pt>
                <c:pt idx="7">
                  <c:v>-159</c:v>
                </c:pt>
                <c:pt idx="8">
                  <c:v>-243</c:v>
                </c:pt>
                <c:pt idx="9">
                  <c:v>-279</c:v>
                </c:pt>
                <c:pt idx="10">
                  <c:v>-239</c:v>
                </c:pt>
                <c:pt idx="11">
                  <c:v>-255</c:v>
                </c:pt>
                <c:pt idx="12">
                  <c:v>-275</c:v>
                </c:pt>
                <c:pt idx="13">
                  <c:v>-205</c:v>
                </c:pt>
                <c:pt idx="14">
                  <c:v>-215</c:v>
                </c:pt>
                <c:pt idx="15">
                  <c:v>-225</c:v>
                </c:pt>
                <c:pt idx="16">
                  <c:v>-149</c:v>
                </c:pt>
                <c:pt idx="17">
                  <c:v>-129</c:v>
                </c:pt>
                <c:pt idx="18">
                  <c:v>-109</c:v>
                </c:pt>
                <c:pt idx="19">
                  <c:v>-75</c:v>
                </c:pt>
                <c:pt idx="20">
                  <c:v>-81</c:v>
                </c:pt>
                <c:pt idx="21">
                  <c:v>-77</c:v>
                </c:pt>
                <c:pt idx="22">
                  <c:v>-59</c:v>
                </c:pt>
                <c:pt idx="23">
                  <c:v>-43</c:v>
                </c:pt>
                <c:pt idx="24">
                  <c:v>-29</c:v>
                </c:pt>
                <c:pt idx="25">
                  <c:v>-7</c:v>
                </c:pt>
                <c:pt idx="26">
                  <c:v>16</c:v>
                </c:pt>
                <c:pt idx="27">
                  <c:v>24</c:v>
                </c:pt>
                <c:pt idx="28">
                  <c:v>32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3A9-4279-A8BC-012BE689FC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2758176"/>
        <c:axId val="312759008"/>
      </c:lineChart>
      <c:catAx>
        <c:axId val="312758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cross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2759008"/>
        <c:crosses val="autoZero"/>
        <c:auto val="1"/>
        <c:lblAlgn val="ctr"/>
        <c:lblOffset val="100"/>
        <c:noMultiLvlLbl val="0"/>
      </c:catAx>
      <c:valAx>
        <c:axId val="31275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25000"/>
                  <a:lumOff val="75000"/>
                  <a:alpha val="98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27581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gradFill>
      <a:gsLst>
        <a:gs pos="1500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1</xdr:row>
      <xdr:rowOff>190499</xdr:rowOff>
    </xdr:from>
    <xdr:to>
      <xdr:col>12</xdr:col>
      <xdr:colOff>609599</xdr:colOff>
      <xdr:row>30</xdr:row>
      <xdr:rowOff>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7"/>
  <sheetViews>
    <sheetView tabSelected="1" zoomScale="85" zoomScaleNormal="85" workbookViewId="0">
      <pane xSplit="2" ySplit="15" topLeftCell="C16" activePane="bottomRight" state="frozen"/>
      <selection pane="topRight" activeCell="C1" sqref="C1"/>
      <selection pane="bottomLeft" activeCell="A11" sqref="A11"/>
      <selection pane="bottomRight" activeCell="C33" sqref="C33"/>
    </sheetView>
  </sheetViews>
  <sheetFormatPr baseColWidth="10" defaultRowHeight="15" x14ac:dyDescent="0.25"/>
  <cols>
    <col min="1" max="1" width="35.5703125" customWidth="1"/>
    <col min="2" max="2" width="33.28515625" customWidth="1"/>
    <col min="3" max="39" width="8.7109375" customWidth="1"/>
  </cols>
  <sheetData>
    <row r="1" spans="1:39" ht="50.25" customHeight="1" x14ac:dyDescent="0.35">
      <c r="A1" s="4" t="s">
        <v>44</v>
      </c>
    </row>
    <row r="2" spans="1:39" ht="17.25" customHeight="1" x14ac:dyDescent="0.35">
      <c r="A2" s="4"/>
    </row>
    <row r="3" spans="1:39" ht="17.25" customHeight="1" x14ac:dyDescent="0.25">
      <c r="A3" s="3" t="s">
        <v>66</v>
      </c>
    </row>
    <row r="4" spans="1:39" x14ac:dyDescent="0.25">
      <c r="A4" t="s">
        <v>62</v>
      </c>
      <c r="B4">
        <v>1000</v>
      </c>
    </row>
    <row r="5" spans="1:39" x14ac:dyDescent="0.25">
      <c r="A5" t="s">
        <v>39</v>
      </c>
      <c r="B5">
        <f>B4*0.2</f>
        <v>200</v>
      </c>
    </row>
    <row r="6" spans="1:39" x14ac:dyDescent="0.25">
      <c r="A6" t="s">
        <v>53</v>
      </c>
      <c r="B6" t="s">
        <v>54</v>
      </c>
    </row>
    <row r="7" spans="1:39" x14ac:dyDescent="0.25">
      <c r="A7" t="s">
        <v>63</v>
      </c>
      <c r="B7" t="s">
        <v>64</v>
      </c>
    </row>
    <row r="9" spans="1:39" x14ac:dyDescent="0.25">
      <c r="A9" s="3" t="s">
        <v>65</v>
      </c>
    </row>
    <row r="10" spans="1:39" x14ac:dyDescent="0.25">
      <c r="A10" t="s">
        <v>41</v>
      </c>
      <c r="B10" t="s">
        <v>49</v>
      </c>
    </row>
    <row r="11" spans="1:39" x14ac:dyDescent="0.25">
      <c r="A11" t="s">
        <v>67</v>
      </c>
      <c r="B11" t="s">
        <v>50</v>
      </c>
    </row>
    <row r="12" spans="1:39" x14ac:dyDescent="0.25">
      <c r="A12" t="s">
        <v>51</v>
      </c>
      <c r="B12" t="s">
        <v>68</v>
      </c>
    </row>
    <row r="13" spans="1:39" x14ac:dyDescent="0.25">
      <c r="A13" t="s">
        <v>52</v>
      </c>
      <c r="B13" t="s">
        <v>55</v>
      </c>
    </row>
    <row r="15" spans="1:39" x14ac:dyDescent="0.25">
      <c r="A15" t="s">
        <v>6</v>
      </c>
      <c r="C15" t="s">
        <v>0</v>
      </c>
      <c r="D15" t="s">
        <v>1</v>
      </c>
      <c r="E15" t="s">
        <v>2</v>
      </c>
      <c r="F15" t="s">
        <v>3</v>
      </c>
      <c r="G15" t="s">
        <v>4</v>
      </c>
      <c r="H15" t="s">
        <v>5</v>
      </c>
      <c r="I15" t="s">
        <v>7</v>
      </c>
      <c r="J15" t="s">
        <v>8</v>
      </c>
      <c r="K15" t="s">
        <v>9</v>
      </c>
      <c r="L15" t="s">
        <v>10</v>
      </c>
      <c r="M15" t="s">
        <v>11</v>
      </c>
      <c r="N15" t="s">
        <v>12</v>
      </c>
      <c r="O15" t="s">
        <v>13</v>
      </c>
      <c r="P15" t="s">
        <v>14</v>
      </c>
      <c r="Q15" t="s">
        <v>15</v>
      </c>
      <c r="R15" t="s">
        <v>16</v>
      </c>
      <c r="S15" t="s">
        <v>17</v>
      </c>
      <c r="T15" t="s">
        <v>18</v>
      </c>
      <c r="U15" t="s">
        <v>19</v>
      </c>
      <c r="V15" t="s">
        <v>20</v>
      </c>
      <c r="W15" t="s">
        <v>21</v>
      </c>
      <c r="X15" t="s">
        <v>22</v>
      </c>
      <c r="Y15" t="s">
        <v>23</v>
      </c>
      <c r="Z15" t="s">
        <v>24</v>
      </c>
      <c r="AA15" t="s">
        <v>25</v>
      </c>
      <c r="AB15" t="s">
        <v>26</v>
      </c>
      <c r="AC15" t="s">
        <v>27</v>
      </c>
      <c r="AD15" t="s">
        <v>28</v>
      </c>
      <c r="AE15" t="s">
        <v>29</v>
      </c>
      <c r="AF15" t="s">
        <v>30</v>
      </c>
      <c r="AG15" t="s">
        <v>31</v>
      </c>
      <c r="AH15" t="s">
        <v>32</v>
      </c>
      <c r="AI15" t="s">
        <v>33</v>
      </c>
      <c r="AJ15" t="s">
        <v>34</v>
      </c>
      <c r="AK15" t="s">
        <v>35</v>
      </c>
      <c r="AL15" t="s">
        <v>36</v>
      </c>
      <c r="AM15" t="s">
        <v>37</v>
      </c>
    </row>
    <row r="17" spans="1:39" s="2" customFormat="1" x14ac:dyDescent="0.25">
      <c r="A17" s="2" t="s">
        <v>56</v>
      </c>
      <c r="B17" s="2">
        <f>SUM(C17:AM17)</f>
        <v>950</v>
      </c>
      <c r="D17" s="2">
        <v>10</v>
      </c>
      <c r="E17" s="2">
        <v>20</v>
      </c>
      <c r="F17" s="2">
        <v>20</v>
      </c>
      <c r="G17" s="2">
        <v>80</v>
      </c>
      <c r="H17" s="2">
        <v>50</v>
      </c>
      <c r="I17" s="2">
        <v>30</v>
      </c>
      <c r="J17" s="2">
        <v>100</v>
      </c>
      <c r="K17" s="2">
        <v>100</v>
      </c>
      <c r="L17" s="2">
        <v>50</v>
      </c>
      <c r="M17" s="2">
        <v>50</v>
      </c>
      <c r="N17" s="2">
        <v>100</v>
      </c>
      <c r="O17" s="2">
        <v>50</v>
      </c>
      <c r="P17" s="2">
        <v>50</v>
      </c>
      <c r="Q17" s="2">
        <v>50</v>
      </c>
      <c r="R17" s="2">
        <v>30</v>
      </c>
      <c r="S17" s="2">
        <v>30</v>
      </c>
      <c r="T17" s="2">
        <v>20</v>
      </c>
      <c r="U17" s="2">
        <v>20</v>
      </c>
      <c r="V17" s="2">
        <v>30</v>
      </c>
      <c r="W17" s="2">
        <v>20</v>
      </c>
      <c r="X17" s="2">
        <v>10</v>
      </c>
      <c r="Y17" s="2">
        <v>10</v>
      </c>
      <c r="Z17" s="2">
        <v>10</v>
      </c>
      <c r="AA17" s="2">
        <v>10</v>
      </c>
    </row>
    <row r="18" spans="1:39" x14ac:dyDescent="0.25">
      <c r="A18" t="s">
        <v>40</v>
      </c>
      <c r="B18">
        <f>SUM(C18:AM18)</f>
        <v>800</v>
      </c>
      <c r="D18">
        <f>D17*0.8</f>
        <v>8</v>
      </c>
      <c r="E18">
        <f t="shared" ref="E18:AM18" si="0">E17*0.8</f>
        <v>16</v>
      </c>
      <c r="F18">
        <f t="shared" si="0"/>
        <v>16</v>
      </c>
      <c r="G18">
        <f t="shared" si="0"/>
        <v>64</v>
      </c>
      <c r="H18">
        <f t="shared" si="0"/>
        <v>40</v>
      </c>
      <c r="I18">
        <f>I17*0.8+10</f>
        <v>34</v>
      </c>
      <c r="J18">
        <f t="shared" si="0"/>
        <v>80</v>
      </c>
      <c r="K18">
        <f t="shared" si="0"/>
        <v>80</v>
      </c>
      <c r="L18">
        <f t="shared" si="0"/>
        <v>40</v>
      </c>
      <c r="M18">
        <f t="shared" si="0"/>
        <v>40</v>
      </c>
      <c r="N18">
        <f t="shared" si="0"/>
        <v>80</v>
      </c>
      <c r="O18">
        <f>O17*0.8+10</f>
        <v>50</v>
      </c>
      <c r="P18">
        <f t="shared" si="0"/>
        <v>40</v>
      </c>
      <c r="Q18">
        <f t="shared" si="0"/>
        <v>40</v>
      </c>
      <c r="R18">
        <f t="shared" si="0"/>
        <v>24</v>
      </c>
      <c r="S18">
        <f t="shared" si="0"/>
        <v>24</v>
      </c>
      <c r="T18">
        <f t="shared" si="0"/>
        <v>16</v>
      </c>
      <c r="U18">
        <f>U17*0.8+10</f>
        <v>26</v>
      </c>
      <c r="V18">
        <f t="shared" si="0"/>
        <v>24</v>
      </c>
      <c r="W18">
        <f t="shared" si="0"/>
        <v>16</v>
      </c>
      <c r="X18">
        <f t="shared" si="0"/>
        <v>8</v>
      </c>
      <c r="Y18">
        <f t="shared" si="0"/>
        <v>8</v>
      </c>
      <c r="Z18">
        <f t="shared" si="0"/>
        <v>8</v>
      </c>
      <c r="AA18">
        <f>AA17*0.8+10</f>
        <v>18</v>
      </c>
      <c r="AB18">
        <f t="shared" si="0"/>
        <v>0</v>
      </c>
      <c r="AC18">
        <f t="shared" si="0"/>
        <v>0</v>
      </c>
      <c r="AD18">
        <f t="shared" si="0"/>
        <v>0</v>
      </c>
      <c r="AE18">
        <f t="shared" si="0"/>
        <v>0</v>
      </c>
      <c r="AF18">
        <f t="shared" si="0"/>
        <v>0</v>
      </c>
      <c r="AG18">
        <f t="shared" si="0"/>
        <v>0</v>
      </c>
      <c r="AH18">
        <f t="shared" si="0"/>
        <v>0</v>
      </c>
      <c r="AI18">
        <f t="shared" si="0"/>
        <v>0</v>
      </c>
      <c r="AJ18">
        <f t="shared" si="0"/>
        <v>0</v>
      </c>
      <c r="AK18">
        <f t="shared" si="0"/>
        <v>0</v>
      </c>
      <c r="AL18">
        <f t="shared" si="0"/>
        <v>0</v>
      </c>
      <c r="AM18">
        <f t="shared" si="0"/>
        <v>0</v>
      </c>
    </row>
    <row r="19" spans="1:39" s="2" customFormat="1" x14ac:dyDescent="0.25">
      <c r="A19" s="2" t="s">
        <v>57</v>
      </c>
      <c r="B19" s="2">
        <f>SUM(C19:AM19)</f>
        <v>1000</v>
      </c>
      <c r="C19" s="2">
        <f>B5</f>
        <v>200</v>
      </c>
      <c r="F19" s="2">
        <f>D18</f>
        <v>8</v>
      </c>
      <c r="G19" s="2">
        <f t="shared" ref="G19:AM19" si="1">E18</f>
        <v>16</v>
      </c>
      <c r="H19" s="2">
        <f t="shared" si="1"/>
        <v>16</v>
      </c>
      <c r="I19" s="2">
        <f>G18</f>
        <v>64</v>
      </c>
      <c r="J19" s="2">
        <f t="shared" si="1"/>
        <v>40</v>
      </c>
      <c r="K19" s="2">
        <f t="shared" si="1"/>
        <v>34</v>
      </c>
      <c r="L19" s="2">
        <f t="shared" si="1"/>
        <v>80</v>
      </c>
      <c r="M19" s="2">
        <f t="shared" si="1"/>
        <v>80</v>
      </c>
      <c r="N19" s="2">
        <f t="shared" si="1"/>
        <v>40</v>
      </c>
      <c r="O19" s="2">
        <f t="shared" si="1"/>
        <v>40</v>
      </c>
      <c r="P19" s="2">
        <f t="shared" si="1"/>
        <v>80</v>
      </c>
      <c r="Q19" s="2">
        <f t="shared" si="1"/>
        <v>50</v>
      </c>
      <c r="R19" s="2">
        <f t="shared" si="1"/>
        <v>40</v>
      </c>
      <c r="S19" s="2">
        <f t="shared" si="1"/>
        <v>40</v>
      </c>
      <c r="T19" s="2">
        <f t="shared" si="1"/>
        <v>24</v>
      </c>
      <c r="U19" s="2">
        <f t="shared" si="1"/>
        <v>24</v>
      </c>
      <c r="V19" s="2">
        <f t="shared" si="1"/>
        <v>16</v>
      </c>
      <c r="W19" s="2">
        <f t="shared" si="1"/>
        <v>26</v>
      </c>
      <c r="X19" s="2">
        <f t="shared" si="1"/>
        <v>24</v>
      </c>
      <c r="Y19" s="2">
        <f t="shared" si="1"/>
        <v>16</v>
      </c>
      <c r="Z19" s="2">
        <f t="shared" si="1"/>
        <v>8</v>
      </c>
      <c r="AA19" s="2">
        <f t="shared" si="1"/>
        <v>8</v>
      </c>
      <c r="AB19" s="2">
        <f t="shared" si="1"/>
        <v>8</v>
      </c>
      <c r="AC19" s="2">
        <f t="shared" si="1"/>
        <v>18</v>
      </c>
      <c r="AD19" s="2">
        <f t="shared" si="1"/>
        <v>0</v>
      </c>
      <c r="AE19" s="2">
        <f t="shared" si="1"/>
        <v>0</v>
      </c>
      <c r="AF19" s="2">
        <f t="shared" si="1"/>
        <v>0</v>
      </c>
      <c r="AG19" s="2">
        <f t="shared" si="1"/>
        <v>0</v>
      </c>
      <c r="AH19" s="2">
        <f t="shared" si="1"/>
        <v>0</v>
      </c>
      <c r="AI19" s="2">
        <f t="shared" si="1"/>
        <v>0</v>
      </c>
      <c r="AJ19" s="2">
        <f t="shared" si="1"/>
        <v>0</v>
      </c>
      <c r="AK19" s="2">
        <f t="shared" si="1"/>
        <v>0</v>
      </c>
      <c r="AL19" s="2">
        <f t="shared" si="1"/>
        <v>0</v>
      </c>
      <c r="AM19" s="2">
        <f t="shared" si="1"/>
        <v>0</v>
      </c>
    </row>
    <row r="20" spans="1:39" x14ac:dyDescent="0.25">
      <c r="A20" t="s">
        <v>58</v>
      </c>
      <c r="C20">
        <f>C19-C17</f>
        <v>200</v>
      </c>
      <c r="D20">
        <f t="shared" ref="D20:AM20" si="2">D19-D17</f>
        <v>-10</v>
      </c>
      <c r="E20">
        <f t="shared" si="2"/>
        <v>-20</v>
      </c>
      <c r="F20">
        <f t="shared" si="2"/>
        <v>-12</v>
      </c>
      <c r="G20">
        <f t="shared" si="2"/>
        <v>-64</v>
      </c>
      <c r="H20">
        <f t="shared" si="2"/>
        <v>-34</v>
      </c>
      <c r="I20">
        <f t="shared" si="2"/>
        <v>34</v>
      </c>
      <c r="J20">
        <f t="shared" si="2"/>
        <v>-60</v>
      </c>
      <c r="K20">
        <f t="shared" si="2"/>
        <v>-66</v>
      </c>
      <c r="L20">
        <f t="shared" si="2"/>
        <v>30</v>
      </c>
      <c r="M20">
        <f t="shared" si="2"/>
        <v>30</v>
      </c>
      <c r="N20">
        <f t="shared" si="2"/>
        <v>-60</v>
      </c>
      <c r="O20">
        <f t="shared" si="2"/>
        <v>-10</v>
      </c>
      <c r="P20">
        <f t="shared" si="2"/>
        <v>30</v>
      </c>
      <c r="Q20">
        <f t="shared" si="2"/>
        <v>0</v>
      </c>
      <c r="R20">
        <f t="shared" si="2"/>
        <v>10</v>
      </c>
      <c r="S20">
        <f t="shared" si="2"/>
        <v>10</v>
      </c>
      <c r="T20">
        <f t="shared" si="2"/>
        <v>4</v>
      </c>
      <c r="U20">
        <f t="shared" si="2"/>
        <v>4</v>
      </c>
      <c r="V20">
        <f t="shared" si="2"/>
        <v>-14</v>
      </c>
      <c r="W20">
        <f t="shared" si="2"/>
        <v>6</v>
      </c>
      <c r="X20">
        <f t="shared" si="2"/>
        <v>14</v>
      </c>
      <c r="Y20">
        <f t="shared" si="2"/>
        <v>6</v>
      </c>
      <c r="Z20">
        <f t="shared" si="2"/>
        <v>-2</v>
      </c>
      <c r="AA20">
        <f t="shared" si="2"/>
        <v>-2</v>
      </c>
      <c r="AB20">
        <f t="shared" si="2"/>
        <v>8</v>
      </c>
      <c r="AC20">
        <f t="shared" si="2"/>
        <v>18</v>
      </c>
      <c r="AD20">
        <f t="shared" si="2"/>
        <v>0</v>
      </c>
      <c r="AE20">
        <f t="shared" si="2"/>
        <v>0</v>
      </c>
      <c r="AF20">
        <f t="shared" si="2"/>
        <v>0</v>
      </c>
      <c r="AG20">
        <f t="shared" si="2"/>
        <v>0</v>
      </c>
      <c r="AH20">
        <f t="shared" si="2"/>
        <v>0</v>
      </c>
      <c r="AI20">
        <f t="shared" si="2"/>
        <v>0</v>
      </c>
      <c r="AJ20">
        <f t="shared" si="2"/>
        <v>0</v>
      </c>
      <c r="AK20">
        <f t="shared" si="2"/>
        <v>0</v>
      </c>
      <c r="AL20">
        <f t="shared" si="2"/>
        <v>0</v>
      </c>
      <c r="AM20">
        <f t="shared" si="2"/>
        <v>0</v>
      </c>
    </row>
    <row r="21" spans="1:39" s="2" customFormat="1" x14ac:dyDescent="0.25">
      <c r="A21" s="2" t="s">
        <v>61</v>
      </c>
      <c r="C21" s="2">
        <f>B21+C20</f>
        <v>200</v>
      </c>
      <c r="D21" s="2">
        <f>C21+D20</f>
        <v>190</v>
      </c>
      <c r="E21" s="2">
        <f t="shared" ref="E21:AM21" si="3">D21+E20</f>
        <v>170</v>
      </c>
      <c r="F21" s="2">
        <f t="shared" si="3"/>
        <v>158</v>
      </c>
      <c r="G21" s="2">
        <f t="shared" si="3"/>
        <v>94</v>
      </c>
      <c r="H21" s="2">
        <f t="shared" si="3"/>
        <v>60</v>
      </c>
      <c r="I21" s="2">
        <f t="shared" si="3"/>
        <v>94</v>
      </c>
      <c r="J21" s="2">
        <f t="shared" si="3"/>
        <v>34</v>
      </c>
      <c r="K21" s="2">
        <f t="shared" si="3"/>
        <v>-32</v>
      </c>
      <c r="L21" s="2">
        <f t="shared" si="3"/>
        <v>-2</v>
      </c>
      <c r="M21" s="2">
        <f t="shared" si="3"/>
        <v>28</v>
      </c>
      <c r="N21" s="2">
        <f t="shared" si="3"/>
        <v>-32</v>
      </c>
      <c r="O21" s="2">
        <f t="shared" si="3"/>
        <v>-42</v>
      </c>
      <c r="P21" s="2">
        <f t="shared" si="3"/>
        <v>-12</v>
      </c>
      <c r="Q21" s="2">
        <f t="shared" si="3"/>
        <v>-12</v>
      </c>
      <c r="R21" s="2">
        <f t="shared" si="3"/>
        <v>-2</v>
      </c>
      <c r="S21" s="2">
        <f t="shared" si="3"/>
        <v>8</v>
      </c>
      <c r="T21" s="2">
        <f t="shared" si="3"/>
        <v>12</v>
      </c>
      <c r="U21" s="2">
        <f t="shared" si="3"/>
        <v>16</v>
      </c>
      <c r="V21" s="2">
        <f t="shared" si="3"/>
        <v>2</v>
      </c>
      <c r="W21" s="2">
        <f t="shared" si="3"/>
        <v>8</v>
      </c>
      <c r="X21" s="2">
        <f t="shared" si="3"/>
        <v>22</v>
      </c>
      <c r="Y21" s="2">
        <f t="shared" si="3"/>
        <v>28</v>
      </c>
      <c r="Z21" s="2">
        <f t="shared" si="3"/>
        <v>26</v>
      </c>
      <c r="AA21" s="2">
        <f t="shared" si="3"/>
        <v>24</v>
      </c>
      <c r="AB21" s="2">
        <f t="shared" si="3"/>
        <v>32</v>
      </c>
      <c r="AC21" s="2">
        <f t="shared" si="3"/>
        <v>50</v>
      </c>
      <c r="AD21" s="2">
        <f t="shared" si="3"/>
        <v>50</v>
      </c>
      <c r="AE21" s="2">
        <f t="shared" si="3"/>
        <v>50</v>
      </c>
      <c r="AF21" s="2">
        <f t="shared" si="3"/>
        <v>50</v>
      </c>
      <c r="AG21" s="2">
        <f t="shared" si="3"/>
        <v>50</v>
      </c>
      <c r="AH21" s="2">
        <f t="shared" si="3"/>
        <v>50</v>
      </c>
      <c r="AI21" s="2">
        <f t="shared" si="3"/>
        <v>50</v>
      </c>
      <c r="AJ21" s="2">
        <f t="shared" si="3"/>
        <v>50</v>
      </c>
      <c r="AK21" s="2">
        <f t="shared" si="3"/>
        <v>50</v>
      </c>
      <c r="AL21" s="2">
        <f t="shared" si="3"/>
        <v>50</v>
      </c>
      <c r="AM21" s="2">
        <f t="shared" si="3"/>
        <v>50</v>
      </c>
    </row>
    <row r="23" spans="1:39" x14ac:dyDescent="0.25">
      <c r="A23" t="s">
        <v>59</v>
      </c>
      <c r="B23">
        <f>SUM(C23:AM23)</f>
        <v>1000</v>
      </c>
      <c r="C23">
        <f>B5</f>
        <v>200</v>
      </c>
      <c r="H23">
        <f>F19</f>
        <v>8</v>
      </c>
      <c r="I23">
        <f t="shared" ref="I23:AM23" si="4">G19</f>
        <v>16</v>
      </c>
      <c r="J23">
        <f t="shared" si="4"/>
        <v>16</v>
      </c>
      <c r="K23">
        <f t="shared" si="4"/>
        <v>64</v>
      </c>
      <c r="L23">
        <f t="shared" si="4"/>
        <v>40</v>
      </c>
      <c r="M23">
        <f t="shared" si="4"/>
        <v>34</v>
      </c>
      <c r="N23">
        <f t="shared" si="4"/>
        <v>80</v>
      </c>
      <c r="O23">
        <f t="shared" si="4"/>
        <v>80</v>
      </c>
      <c r="P23">
        <f t="shared" si="4"/>
        <v>40</v>
      </c>
      <c r="Q23">
        <f t="shared" si="4"/>
        <v>40</v>
      </c>
      <c r="R23">
        <f t="shared" si="4"/>
        <v>80</v>
      </c>
      <c r="S23">
        <f t="shared" si="4"/>
        <v>50</v>
      </c>
      <c r="T23">
        <f t="shared" si="4"/>
        <v>40</v>
      </c>
      <c r="U23">
        <f t="shared" si="4"/>
        <v>40</v>
      </c>
      <c r="V23">
        <f t="shared" si="4"/>
        <v>24</v>
      </c>
      <c r="W23">
        <f t="shared" si="4"/>
        <v>24</v>
      </c>
      <c r="X23">
        <f t="shared" si="4"/>
        <v>16</v>
      </c>
      <c r="Y23">
        <f t="shared" si="4"/>
        <v>26</v>
      </c>
      <c r="Z23">
        <f t="shared" si="4"/>
        <v>24</v>
      </c>
      <c r="AA23">
        <f t="shared" si="4"/>
        <v>16</v>
      </c>
      <c r="AB23">
        <f t="shared" si="4"/>
        <v>8</v>
      </c>
      <c r="AC23">
        <f t="shared" si="4"/>
        <v>8</v>
      </c>
      <c r="AD23">
        <f t="shared" si="4"/>
        <v>8</v>
      </c>
      <c r="AE23">
        <f t="shared" si="4"/>
        <v>18</v>
      </c>
      <c r="AF23">
        <f t="shared" si="4"/>
        <v>0</v>
      </c>
      <c r="AG23">
        <f t="shared" si="4"/>
        <v>0</v>
      </c>
      <c r="AH23">
        <f t="shared" si="4"/>
        <v>0</v>
      </c>
      <c r="AI23">
        <f t="shared" si="4"/>
        <v>0</v>
      </c>
      <c r="AJ23">
        <f t="shared" si="4"/>
        <v>0</v>
      </c>
      <c r="AK23">
        <f t="shared" si="4"/>
        <v>0</v>
      </c>
      <c r="AL23">
        <f t="shared" si="4"/>
        <v>0</v>
      </c>
      <c r="AM23">
        <f t="shared" si="4"/>
        <v>0</v>
      </c>
    </row>
    <row r="24" spans="1:39" x14ac:dyDescent="0.25">
      <c r="A24" t="s">
        <v>60</v>
      </c>
      <c r="C24">
        <f>C23-C17</f>
        <v>200</v>
      </c>
      <c r="D24">
        <f t="shared" ref="D24:AM24" si="5">D23-D17</f>
        <v>-10</v>
      </c>
      <c r="E24">
        <f t="shared" si="5"/>
        <v>-20</v>
      </c>
      <c r="F24">
        <f t="shared" si="5"/>
        <v>-20</v>
      </c>
      <c r="G24">
        <f t="shared" si="5"/>
        <v>-80</v>
      </c>
      <c r="H24">
        <f t="shared" si="5"/>
        <v>-42</v>
      </c>
      <c r="I24">
        <f t="shared" si="5"/>
        <v>-14</v>
      </c>
      <c r="J24">
        <f t="shared" si="5"/>
        <v>-84</v>
      </c>
      <c r="K24">
        <f t="shared" si="5"/>
        <v>-36</v>
      </c>
      <c r="L24">
        <f t="shared" si="5"/>
        <v>-10</v>
      </c>
      <c r="M24">
        <f t="shared" si="5"/>
        <v>-16</v>
      </c>
      <c r="N24">
        <f t="shared" si="5"/>
        <v>-20</v>
      </c>
      <c r="O24">
        <f t="shared" si="5"/>
        <v>30</v>
      </c>
      <c r="P24">
        <f t="shared" si="5"/>
        <v>-10</v>
      </c>
      <c r="Q24">
        <f t="shared" si="5"/>
        <v>-10</v>
      </c>
      <c r="R24">
        <f t="shared" si="5"/>
        <v>50</v>
      </c>
      <c r="S24">
        <f t="shared" si="5"/>
        <v>20</v>
      </c>
      <c r="T24">
        <f t="shared" si="5"/>
        <v>20</v>
      </c>
      <c r="U24">
        <f t="shared" si="5"/>
        <v>20</v>
      </c>
      <c r="V24">
        <f t="shared" si="5"/>
        <v>-6</v>
      </c>
      <c r="W24">
        <f t="shared" si="5"/>
        <v>4</v>
      </c>
      <c r="X24">
        <f t="shared" si="5"/>
        <v>6</v>
      </c>
      <c r="Y24">
        <f t="shared" si="5"/>
        <v>16</v>
      </c>
      <c r="Z24">
        <f t="shared" si="5"/>
        <v>14</v>
      </c>
      <c r="AA24">
        <f t="shared" si="5"/>
        <v>6</v>
      </c>
      <c r="AB24">
        <f t="shared" si="5"/>
        <v>8</v>
      </c>
      <c r="AC24">
        <f t="shared" si="5"/>
        <v>8</v>
      </c>
      <c r="AD24">
        <f t="shared" si="5"/>
        <v>8</v>
      </c>
      <c r="AE24">
        <f t="shared" si="5"/>
        <v>18</v>
      </c>
      <c r="AF24">
        <f t="shared" si="5"/>
        <v>0</v>
      </c>
      <c r="AG24">
        <f t="shared" si="5"/>
        <v>0</v>
      </c>
      <c r="AH24">
        <f t="shared" si="5"/>
        <v>0</v>
      </c>
      <c r="AI24">
        <f t="shared" si="5"/>
        <v>0</v>
      </c>
      <c r="AJ24">
        <f t="shared" si="5"/>
        <v>0</v>
      </c>
      <c r="AK24">
        <f t="shared" si="5"/>
        <v>0</v>
      </c>
      <c r="AL24">
        <f t="shared" si="5"/>
        <v>0</v>
      </c>
      <c r="AM24">
        <f t="shared" si="5"/>
        <v>0</v>
      </c>
    </row>
    <row r="25" spans="1:39" s="2" customFormat="1" x14ac:dyDescent="0.25">
      <c r="A25" s="2" t="s">
        <v>45</v>
      </c>
      <c r="C25" s="2">
        <f>B25+C24</f>
        <v>200</v>
      </c>
      <c r="D25" s="2">
        <f t="shared" ref="D25:AM25" si="6">C25+D24</f>
        <v>190</v>
      </c>
      <c r="E25" s="2">
        <f t="shared" si="6"/>
        <v>170</v>
      </c>
      <c r="F25" s="2">
        <f t="shared" si="6"/>
        <v>150</v>
      </c>
      <c r="G25" s="2">
        <f t="shared" si="6"/>
        <v>70</v>
      </c>
      <c r="H25" s="2">
        <f t="shared" si="6"/>
        <v>28</v>
      </c>
      <c r="I25" s="2">
        <f t="shared" si="6"/>
        <v>14</v>
      </c>
      <c r="J25" s="2">
        <f t="shared" si="6"/>
        <v>-70</v>
      </c>
      <c r="K25" s="2">
        <f t="shared" si="6"/>
        <v>-106</v>
      </c>
      <c r="L25" s="2">
        <f t="shared" si="6"/>
        <v>-116</v>
      </c>
      <c r="M25" s="2">
        <f t="shared" si="6"/>
        <v>-132</v>
      </c>
      <c r="N25" s="2">
        <f t="shared" si="6"/>
        <v>-152</v>
      </c>
      <c r="O25" s="2">
        <f t="shared" si="6"/>
        <v>-122</v>
      </c>
      <c r="P25" s="2">
        <f t="shared" si="6"/>
        <v>-132</v>
      </c>
      <c r="Q25" s="2">
        <f t="shared" si="6"/>
        <v>-142</v>
      </c>
      <c r="R25" s="2">
        <f t="shared" si="6"/>
        <v>-92</v>
      </c>
      <c r="S25" s="2">
        <f t="shared" si="6"/>
        <v>-72</v>
      </c>
      <c r="T25" s="2">
        <f t="shared" si="6"/>
        <v>-52</v>
      </c>
      <c r="U25" s="2">
        <f t="shared" si="6"/>
        <v>-32</v>
      </c>
      <c r="V25" s="2">
        <f t="shared" si="6"/>
        <v>-38</v>
      </c>
      <c r="W25" s="2">
        <f t="shared" si="6"/>
        <v>-34</v>
      </c>
      <c r="X25" s="2">
        <f t="shared" si="6"/>
        <v>-28</v>
      </c>
      <c r="Y25" s="2">
        <f t="shared" si="6"/>
        <v>-12</v>
      </c>
      <c r="Z25" s="2">
        <f t="shared" si="6"/>
        <v>2</v>
      </c>
      <c r="AA25" s="2">
        <f t="shared" si="6"/>
        <v>8</v>
      </c>
      <c r="AB25" s="2">
        <f t="shared" si="6"/>
        <v>16</v>
      </c>
      <c r="AC25" s="2">
        <f t="shared" si="6"/>
        <v>24</v>
      </c>
      <c r="AD25" s="2">
        <f t="shared" si="6"/>
        <v>32</v>
      </c>
      <c r="AE25" s="2">
        <f t="shared" si="6"/>
        <v>50</v>
      </c>
      <c r="AF25" s="2">
        <f t="shared" si="6"/>
        <v>50</v>
      </c>
      <c r="AG25" s="2">
        <f t="shared" si="6"/>
        <v>50</v>
      </c>
      <c r="AH25" s="2">
        <f t="shared" si="6"/>
        <v>50</v>
      </c>
      <c r="AI25" s="2">
        <f t="shared" si="6"/>
        <v>50</v>
      </c>
      <c r="AJ25" s="2">
        <f t="shared" si="6"/>
        <v>50</v>
      </c>
      <c r="AK25" s="2">
        <f t="shared" si="6"/>
        <v>50</v>
      </c>
      <c r="AL25" s="2">
        <f t="shared" si="6"/>
        <v>50</v>
      </c>
      <c r="AM25" s="2">
        <f t="shared" si="6"/>
        <v>50</v>
      </c>
    </row>
    <row r="27" spans="1:39" s="2" customFormat="1" x14ac:dyDescent="0.25">
      <c r="A27" s="2" t="s">
        <v>47</v>
      </c>
      <c r="G27" s="2">
        <v>-15</v>
      </c>
      <c r="H27" s="2">
        <v>-15</v>
      </c>
      <c r="I27" s="2">
        <v>-15</v>
      </c>
      <c r="J27" s="2">
        <v>-15</v>
      </c>
      <c r="K27" s="2">
        <v>-15</v>
      </c>
      <c r="L27" s="2">
        <v>-15</v>
      </c>
      <c r="M27" s="2">
        <v>-15</v>
      </c>
      <c r="N27" s="2">
        <v>-15</v>
      </c>
      <c r="O27" s="2">
        <v>-15</v>
      </c>
      <c r="P27" s="2">
        <v>-15</v>
      </c>
      <c r="Q27" s="2">
        <v>-15</v>
      </c>
      <c r="R27" s="2">
        <v>-15</v>
      </c>
      <c r="S27" s="2">
        <v>-15</v>
      </c>
      <c r="T27" s="2">
        <v>-15</v>
      </c>
      <c r="U27" s="2">
        <v>-15</v>
      </c>
      <c r="V27" s="2">
        <v>-15</v>
      </c>
      <c r="W27" s="2">
        <v>-15</v>
      </c>
      <c r="X27" s="2">
        <v>-15</v>
      </c>
      <c r="Y27" s="2">
        <v>-15</v>
      </c>
      <c r="Z27" s="2">
        <v>-15</v>
      </c>
      <c r="AA27" s="2">
        <v>-15</v>
      </c>
    </row>
    <row r="29" spans="1:39" x14ac:dyDescent="0.25">
      <c r="A29" t="s">
        <v>41</v>
      </c>
      <c r="B29">
        <f>SUM(C29:AM29)</f>
        <v>200</v>
      </c>
      <c r="C29">
        <f>C17*0.2</f>
        <v>0</v>
      </c>
      <c r="D29">
        <f t="shared" ref="D29:AM29" si="7">D17*0.2</f>
        <v>2</v>
      </c>
      <c r="E29">
        <f t="shared" si="7"/>
        <v>4</v>
      </c>
      <c r="F29">
        <f t="shared" si="7"/>
        <v>4</v>
      </c>
      <c r="G29">
        <f t="shared" si="7"/>
        <v>16</v>
      </c>
      <c r="H29">
        <f t="shared" si="7"/>
        <v>10</v>
      </c>
      <c r="I29">
        <f t="shared" si="7"/>
        <v>6</v>
      </c>
      <c r="J29">
        <f t="shared" si="7"/>
        <v>20</v>
      </c>
      <c r="K29">
        <f t="shared" si="7"/>
        <v>20</v>
      </c>
      <c r="L29">
        <f t="shared" si="7"/>
        <v>10</v>
      </c>
      <c r="M29">
        <f t="shared" si="7"/>
        <v>10</v>
      </c>
      <c r="N29">
        <f t="shared" si="7"/>
        <v>20</v>
      </c>
      <c r="O29">
        <f t="shared" si="7"/>
        <v>10</v>
      </c>
      <c r="P29">
        <f t="shared" si="7"/>
        <v>10</v>
      </c>
      <c r="Q29">
        <f t="shared" si="7"/>
        <v>10</v>
      </c>
      <c r="R29">
        <f t="shared" si="7"/>
        <v>6</v>
      </c>
      <c r="S29">
        <f t="shared" si="7"/>
        <v>6</v>
      </c>
      <c r="T29">
        <f t="shared" si="7"/>
        <v>4</v>
      </c>
      <c r="U29">
        <f t="shared" si="7"/>
        <v>4</v>
      </c>
      <c r="V29">
        <f t="shared" si="7"/>
        <v>6</v>
      </c>
      <c r="W29">
        <f t="shared" si="7"/>
        <v>4</v>
      </c>
      <c r="X29">
        <f t="shared" si="7"/>
        <v>2</v>
      </c>
      <c r="Y29">
        <f t="shared" si="7"/>
        <v>2</v>
      </c>
      <c r="Z29">
        <f t="shared" si="7"/>
        <v>2</v>
      </c>
      <c r="AA29">
        <f>AA17*0.2+10</f>
        <v>12</v>
      </c>
      <c r="AB29">
        <f t="shared" si="7"/>
        <v>0</v>
      </c>
      <c r="AC29">
        <f t="shared" si="7"/>
        <v>0</v>
      </c>
      <c r="AD29">
        <f t="shared" si="7"/>
        <v>0</v>
      </c>
      <c r="AE29">
        <f t="shared" si="7"/>
        <v>0</v>
      </c>
      <c r="AF29">
        <f t="shared" si="7"/>
        <v>0</v>
      </c>
      <c r="AG29">
        <f t="shared" si="7"/>
        <v>0</v>
      </c>
      <c r="AH29">
        <f t="shared" si="7"/>
        <v>0</v>
      </c>
      <c r="AI29">
        <f t="shared" si="7"/>
        <v>0</v>
      </c>
      <c r="AJ29">
        <f t="shared" si="7"/>
        <v>0</v>
      </c>
      <c r="AK29">
        <f t="shared" si="7"/>
        <v>0</v>
      </c>
      <c r="AL29">
        <f t="shared" si="7"/>
        <v>0</v>
      </c>
      <c r="AM29">
        <f t="shared" si="7"/>
        <v>0</v>
      </c>
    </row>
    <row r="30" spans="1:39" x14ac:dyDescent="0.25">
      <c r="A30" t="s">
        <v>38</v>
      </c>
      <c r="C30">
        <f>B5</f>
        <v>200</v>
      </c>
      <c r="D30">
        <f>C30-D29</f>
        <v>198</v>
      </c>
      <c r="E30">
        <f t="shared" ref="E30:AM30" si="8">D30-E29</f>
        <v>194</v>
      </c>
      <c r="F30">
        <f t="shared" si="8"/>
        <v>190</v>
      </c>
      <c r="G30">
        <f t="shared" si="8"/>
        <v>174</v>
      </c>
      <c r="H30">
        <f t="shared" si="8"/>
        <v>164</v>
      </c>
      <c r="I30">
        <f t="shared" si="8"/>
        <v>158</v>
      </c>
      <c r="J30">
        <f t="shared" si="8"/>
        <v>138</v>
      </c>
      <c r="K30">
        <f t="shared" si="8"/>
        <v>118</v>
      </c>
      <c r="L30">
        <f t="shared" si="8"/>
        <v>108</v>
      </c>
      <c r="M30">
        <f t="shared" si="8"/>
        <v>98</v>
      </c>
      <c r="N30">
        <f t="shared" si="8"/>
        <v>78</v>
      </c>
      <c r="O30">
        <f t="shared" si="8"/>
        <v>68</v>
      </c>
      <c r="P30">
        <f t="shared" si="8"/>
        <v>58</v>
      </c>
      <c r="Q30">
        <f t="shared" si="8"/>
        <v>48</v>
      </c>
      <c r="R30">
        <f t="shared" si="8"/>
        <v>42</v>
      </c>
      <c r="S30">
        <f t="shared" si="8"/>
        <v>36</v>
      </c>
      <c r="T30">
        <f t="shared" si="8"/>
        <v>32</v>
      </c>
      <c r="U30">
        <f t="shared" si="8"/>
        <v>28</v>
      </c>
      <c r="V30">
        <f t="shared" si="8"/>
        <v>22</v>
      </c>
      <c r="W30">
        <f t="shared" si="8"/>
        <v>18</v>
      </c>
      <c r="X30">
        <f t="shared" si="8"/>
        <v>16</v>
      </c>
      <c r="Y30">
        <f t="shared" si="8"/>
        <v>14</v>
      </c>
      <c r="Z30">
        <f t="shared" si="8"/>
        <v>12</v>
      </c>
      <c r="AA30">
        <f t="shared" si="8"/>
        <v>0</v>
      </c>
      <c r="AB30">
        <f t="shared" si="8"/>
        <v>0</v>
      </c>
      <c r="AC30">
        <f t="shared" si="8"/>
        <v>0</v>
      </c>
      <c r="AD30">
        <f t="shared" si="8"/>
        <v>0</v>
      </c>
      <c r="AE30">
        <f t="shared" si="8"/>
        <v>0</v>
      </c>
      <c r="AF30">
        <f t="shared" si="8"/>
        <v>0</v>
      </c>
      <c r="AG30">
        <f t="shared" si="8"/>
        <v>0</v>
      </c>
      <c r="AH30">
        <f t="shared" si="8"/>
        <v>0</v>
      </c>
      <c r="AI30">
        <f t="shared" si="8"/>
        <v>0</v>
      </c>
      <c r="AJ30">
        <f t="shared" si="8"/>
        <v>0</v>
      </c>
      <c r="AK30">
        <f t="shared" si="8"/>
        <v>0</v>
      </c>
      <c r="AL30">
        <f t="shared" si="8"/>
        <v>0</v>
      </c>
      <c r="AM30">
        <f t="shared" si="8"/>
        <v>0</v>
      </c>
    </row>
    <row r="31" spans="1:39" s="2" customFormat="1" x14ac:dyDescent="0.25">
      <c r="A31" s="2" t="s">
        <v>46</v>
      </c>
      <c r="C31" s="2">
        <f>-B5</f>
        <v>-200</v>
      </c>
      <c r="D31" s="2">
        <v>-200</v>
      </c>
      <c r="E31" s="2">
        <v>-200</v>
      </c>
      <c r="F31" s="2">
        <v>-190</v>
      </c>
      <c r="G31" s="2">
        <v>-190</v>
      </c>
      <c r="H31" s="2">
        <v>-190</v>
      </c>
      <c r="I31" s="2">
        <v>-158</v>
      </c>
      <c r="J31" s="2">
        <v>-158</v>
      </c>
      <c r="K31" s="2">
        <v>-158</v>
      </c>
      <c r="L31" s="2">
        <v>-108</v>
      </c>
      <c r="M31" s="2">
        <v>-108</v>
      </c>
      <c r="N31" s="2">
        <v>-108</v>
      </c>
      <c r="O31" s="2">
        <v>-68</v>
      </c>
      <c r="P31" s="2">
        <v>-68</v>
      </c>
      <c r="Q31" s="2">
        <v>-68</v>
      </c>
      <c r="R31" s="2">
        <v>-42</v>
      </c>
      <c r="S31" s="2">
        <v>-42</v>
      </c>
      <c r="T31" s="2">
        <v>-42</v>
      </c>
      <c r="U31" s="2">
        <v>-28</v>
      </c>
      <c r="V31" s="2">
        <v>-28</v>
      </c>
      <c r="W31" s="2">
        <v>-28</v>
      </c>
      <c r="X31" s="2">
        <v>-16</v>
      </c>
      <c r="Y31" s="2">
        <v>-16</v>
      </c>
      <c r="Z31" s="2">
        <v>-16</v>
      </c>
      <c r="AA31" s="2">
        <v>0</v>
      </c>
    </row>
    <row r="33" spans="1:39" s="2" customFormat="1" x14ac:dyDescent="0.25">
      <c r="A33" s="2" t="s">
        <v>48</v>
      </c>
      <c r="C33" s="2">
        <f t="shared" ref="C33:M33" si="9">C25+C27+C31</f>
        <v>0</v>
      </c>
      <c r="D33" s="2">
        <f t="shared" si="9"/>
        <v>-10</v>
      </c>
      <c r="E33" s="2">
        <f t="shared" si="9"/>
        <v>-30</v>
      </c>
      <c r="F33" s="2">
        <f t="shared" si="9"/>
        <v>-40</v>
      </c>
      <c r="G33" s="2">
        <f t="shared" si="9"/>
        <v>-135</v>
      </c>
      <c r="H33" s="2">
        <f t="shared" si="9"/>
        <v>-177</v>
      </c>
      <c r="I33" s="2">
        <f t="shared" si="9"/>
        <v>-159</v>
      </c>
      <c r="J33" s="2">
        <f t="shared" si="9"/>
        <v>-243</v>
      </c>
      <c r="K33" s="1">
        <f t="shared" si="9"/>
        <v>-279</v>
      </c>
      <c r="L33" s="2">
        <f t="shared" si="9"/>
        <v>-239</v>
      </c>
      <c r="M33" s="2">
        <f t="shared" si="9"/>
        <v>-255</v>
      </c>
      <c r="N33" s="2">
        <f>N25+N27+N31</f>
        <v>-275</v>
      </c>
      <c r="O33" s="2">
        <f t="shared" ref="O33:AM33" si="10">O25+O27+O31</f>
        <v>-205</v>
      </c>
      <c r="P33" s="2">
        <f t="shared" si="10"/>
        <v>-215</v>
      </c>
      <c r="Q33" s="2">
        <f t="shared" si="10"/>
        <v>-225</v>
      </c>
      <c r="R33" s="2">
        <f t="shared" si="10"/>
        <v>-149</v>
      </c>
      <c r="S33" s="2">
        <f t="shared" si="10"/>
        <v>-129</v>
      </c>
      <c r="T33" s="2">
        <f t="shared" si="10"/>
        <v>-109</v>
      </c>
      <c r="U33" s="2">
        <f t="shared" si="10"/>
        <v>-75</v>
      </c>
      <c r="V33" s="2">
        <f t="shared" si="10"/>
        <v>-81</v>
      </c>
      <c r="W33" s="2">
        <f t="shared" si="10"/>
        <v>-77</v>
      </c>
      <c r="X33" s="2">
        <f t="shared" si="10"/>
        <v>-59</v>
      </c>
      <c r="Y33" s="2">
        <f t="shared" si="10"/>
        <v>-43</v>
      </c>
      <c r="Z33" s="2">
        <f t="shared" si="10"/>
        <v>-29</v>
      </c>
      <c r="AA33" s="2">
        <f t="shared" si="10"/>
        <v>-7</v>
      </c>
      <c r="AB33" s="2">
        <f t="shared" si="10"/>
        <v>16</v>
      </c>
      <c r="AC33" s="2">
        <f t="shared" si="10"/>
        <v>24</v>
      </c>
      <c r="AD33" s="2">
        <f t="shared" si="10"/>
        <v>32</v>
      </c>
      <c r="AE33" s="2">
        <f t="shared" si="10"/>
        <v>50</v>
      </c>
      <c r="AF33" s="2">
        <f t="shared" si="10"/>
        <v>50</v>
      </c>
      <c r="AG33" s="2">
        <f t="shared" si="10"/>
        <v>50</v>
      </c>
      <c r="AH33" s="2">
        <f t="shared" si="10"/>
        <v>50</v>
      </c>
      <c r="AI33" s="2">
        <f t="shared" si="10"/>
        <v>50</v>
      </c>
      <c r="AJ33" s="2">
        <f t="shared" si="10"/>
        <v>50</v>
      </c>
      <c r="AK33" s="2">
        <f t="shared" si="10"/>
        <v>50</v>
      </c>
      <c r="AL33" s="2">
        <f t="shared" si="10"/>
        <v>50</v>
      </c>
      <c r="AM33" s="2">
        <f t="shared" si="10"/>
        <v>50</v>
      </c>
    </row>
    <row r="35" spans="1:39" x14ac:dyDescent="0.25">
      <c r="A35" t="s">
        <v>42</v>
      </c>
      <c r="B35" s="5">
        <f>MIN(C33:AA33)</f>
        <v>-279</v>
      </c>
    </row>
    <row r="36" spans="1:39" x14ac:dyDescent="0.25">
      <c r="A36" t="s">
        <v>43</v>
      </c>
      <c r="B36" s="6">
        <f>-B35/B4</f>
        <v>0.27900000000000003</v>
      </c>
    </row>
    <row r="37" spans="1:39" x14ac:dyDescent="0.25">
      <c r="A37" t="s">
        <v>69</v>
      </c>
      <c r="B37" s="5" t="s">
        <v>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33" sqref="K33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Séries de données</vt:lpstr>
      <vt:lpstr>Graphique</vt:lpstr>
    </vt:vector>
  </TitlesOfParts>
  <Company>MTES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GRASSART Patrice</dc:creator>
  <cp:lastModifiedBy>GAFFAR Chahoul</cp:lastModifiedBy>
  <dcterms:created xsi:type="dcterms:W3CDTF">2022-02-25T10:07:50Z</dcterms:created>
  <dcterms:modified xsi:type="dcterms:W3CDTF">2022-03-17T12:26:54Z</dcterms:modified>
</cp:coreProperties>
</file>